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E28" i="1"/>
  <c r="E27"/>
  <c r="E26"/>
  <c r="E25"/>
  <c r="E36" s="1"/>
  <c r="E24"/>
  <c r="E23"/>
  <c r="E21"/>
  <c r="E19"/>
  <c r="E18"/>
  <c r="E13"/>
  <c r="E12"/>
  <c r="E11"/>
  <c r="E16" s="1"/>
  <c r="C8"/>
  <c r="E7"/>
  <c r="E6"/>
  <c r="E5"/>
  <c r="E8" s="1"/>
</calcChain>
</file>

<file path=xl/sharedStrings.xml><?xml version="1.0" encoding="utf-8"?>
<sst xmlns="http://schemas.openxmlformats.org/spreadsheetml/2006/main" count="85" uniqueCount="66">
  <si>
    <t>川商大酒店投资及回报测算（四星标准)</t>
    <phoneticPr fontId="3" type="noConversion"/>
  </si>
  <si>
    <t>产权类别</t>
  </si>
  <si>
    <t>单位</t>
  </si>
  <si>
    <t>数量</t>
  </si>
  <si>
    <t>单价
（单位：元）</t>
  </si>
  <si>
    <t>金额
（单位：元）</t>
  </si>
  <si>
    <t>备注</t>
  </si>
  <si>
    <t>固定资产投资：</t>
  </si>
  <si>
    <t>酒店大堂</t>
  </si>
  <si>
    <t>平方</t>
  </si>
  <si>
    <t>一层</t>
  </si>
  <si>
    <t>酒店客房(共9层）</t>
    <phoneticPr fontId="3" type="noConversion"/>
  </si>
  <si>
    <t>30楼12间,22至29层/层27间，每层1572平方，客房共个228房间，每间58.22平。</t>
    <phoneticPr fontId="3" type="noConversion"/>
  </si>
  <si>
    <t>酒店早餐厅、咖啡厅、办公室</t>
    <phoneticPr fontId="3" type="noConversion"/>
  </si>
  <si>
    <t>占用30楼15个房间</t>
    <phoneticPr fontId="3" type="noConversion"/>
  </si>
  <si>
    <t>固定资产投资合计</t>
    <phoneticPr fontId="3" type="noConversion"/>
  </si>
  <si>
    <r>
      <t>建议：酒店固定资产由商会成员购买，川商酒店投资公司支付租金租用，租金见下表（租金回报大约1</t>
    </r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.4年）；因二层房价偏高，建议二层由商会成员购买，对外租赁作为酒店配套的餐饮、娱乐、会所等所用。</t>
    </r>
    <phoneticPr fontId="3" type="noConversion"/>
  </si>
  <si>
    <t>装修设备：</t>
  </si>
  <si>
    <t>大堂装修</t>
  </si>
  <si>
    <t>客房装修</t>
  </si>
  <si>
    <t>间</t>
  </si>
  <si>
    <t>含一切家具、设备等</t>
  </si>
  <si>
    <t>早餐、咖啡厅装修</t>
  </si>
  <si>
    <t>早餐、咖啡厅设备</t>
  </si>
  <si>
    <t>办公室装修</t>
    <phoneticPr fontId="3" type="noConversion"/>
  </si>
  <si>
    <t>装修+设备合计</t>
    <phoneticPr fontId="3" type="noConversion"/>
  </si>
  <si>
    <t>酒店营业收益：</t>
    <phoneticPr fontId="3" type="noConversion"/>
  </si>
  <si>
    <r>
      <t>客房收益1</t>
    </r>
    <r>
      <rPr>
        <sz val="12"/>
        <rFont val="宋体"/>
        <charset val="134"/>
      </rPr>
      <t>60间*400元/</t>
    </r>
    <r>
      <rPr>
        <sz val="11"/>
        <color theme="1"/>
        <rFont val="宋体"/>
        <family val="2"/>
        <charset val="134"/>
        <scheme val="minor"/>
      </rPr>
      <t>天</t>
    </r>
    <phoneticPr fontId="3" type="noConversion"/>
  </si>
  <si>
    <t>天</t>
    <phoneticPr fontId="3" type="noConversion"/>
  </si>
  <si>
    <t>第一年按入住率60%计算；第二、三、四年按70%计算；第五、六、七、八年按80%计算；综合平均入住率按75%计算。</t>
  </si>
  <si>
    <t>客房收益/月</t>
  </si>
  <si>
    <t>月</t>
    <phoneticPr fontId="3" type="noConversion"/>
  </si>
  <si>
    <r>
      <t>30天*6</t>
    </r>
    <r>
      <rPr>
        <sz val="11"/>
        <color theme="1"/>
        <rFont val="宋体"/>
        <family val="2"/>
        <charset val="134"/>
        <scheme val="minor"/>
      </rPr>
      <t>8</t>
    </r>
    <r>
      <rPr>
        <sz val="12"/>
        <rFont val="宋体"/>
        <charset val="134"/>
      </rPr>
      <t>000元/天</t>
    </r>
    <phoneticPr fontId="3" type="noConversion"/>
  </si>
  <si>
    <t>咖啡厅收益/月大约</t>
    <phoneticPr fontId="3" type="noConversion"/>
  </si>
  <si>
    <t>酒店营业收益每月大约</t>
    <phoneticPr fontId="3" type="noConversion"/>
  </si>
  <si>
    <t>酒店开支：</t>
  </si>
  <si>
    <r>
      <t>酒店大堂房租5</t>
    </r>
    <r>
      <rPr>
        <sz val="12"/>
        <rFont val="宋体"/>
        <charset val="134"/>
      </rPr>
      <t>00平*150元/月</t>
    </r>
    <phoneticPr fontId="3" type="noConversion"/>
  </si>
  <si>
    <r>
      <t>租金第1、2年150元/</t>
    </r>
    <r>
      <rPr>
        <sz val="11"/>
        <color theme="1"/>
        <rFont val="宋体"/>
        <family val="2"/>
        <charset val="134"/>
        <scheme val="minor"/>
      </rPr>
      <t>平方/月</t>
    </r>
    <r>
      <rPr>
        <sz val="12"/>
        <rFont val="宋体"/>
        <charset val="134"/>
      </rPr>
      <t>,第3年至第6年每年递增5%</t>
    </r>
    <phoneticPr fontId="3" type="noConversion"/>
  </si>
  <si>
    <r>
      <t>酒店客房房租1</t>
    </r>
    <r>
      <rPr>
        <sz val="11"/>
        <color theme="1"/>
        <rFont val="宋体"/>
        <family val="2"/>
        <charset val="134"/>
        <scheme val="minor"/>
      </rPr>
      <t>3428</t>
    </r>
    <r>
      <rPr>
        <sz val="12"/>
        <rFont val="宋体"/>
        <charset val="134"/>
      </rPr>
      <t>平*40元/月</t>
    </r>
    <phoneticPr fontId="3" type="noConversion"/>
  </si>
  <si>
    <r>
      <t>租金第</t>
    </r>
    <r>
      <rPr>
        <sz val="12"/>
        <rFont val="宋体"/>
        <charset val="134"/>
      </rPr>
      <t>1、2年40元/</t>
    </r>
    <r>
      <rPr>
        <sz val="11"/>
        <color theme="1"/>
        <rFont val="宋体"/>
        <family val="2"/>
        <charset val="134"/>
        <scheme val="minor"/>
      </rPr>
      <t>平方/月</t>
    </r>
    <r>
      <rPr>
        <sz val="12"/>
        <rFont val="宋体"/>
        <charset val="134"/>
      </rPr>
      <t>,第3年至第6年每年递增5%</t>
    </r>
    <phoneticPr fontId="3" type="noConversion"/>
  </si>
  <si>
    <t>早餐厅、咖啡厅、办公室房租</t>
    <phoneticPr fontId="3" type="noConversion"/>
  </si>
  <si>
    <t>员工工资</t>
    <phoneticPr fontId="3" type="noConversion"/>
  </si>
  <si>
    <t>50人*3000元/月</t>
    <phoneticPr fontId="3" type="noConversion"/>
  </si>
  <si>
    <t>员工吃住</t>
  </si>
  <si>
    <t>50人*600元/月</t>
    <phoneticPr fontId="3" type="noConversion"/>
  </si>
  <si>
    <t>物业管理费用</t>
    <phoneticPr fontId="3" type="noConversion"/>
  </si>
  <si>
    <t>物业单价按3元/平方/月初步测算</t>
    <phoneticPr fontId="3" type="noConversion"/>
  </si>
  <si>
    <t>电费</t>
  </si>
  <si>
    <t>月</t>
  </si>
  <si>
    <r>
      <t>1</t>
    </r>
    <r>
      <rPr>
        <sz val="11"/>
        <color theme="1"/>
        <rFont val="宋体"/>
        <family val="2"/>
        <charset val="134"/>
        <scheme val="minor"/>
      </rPr>
      <t>7</t>
    </r>
    <r>
      <rPr>
        <sz val="12"/>
        <rFont val="宋体"/>
        <charset val="134"/>
      </rPr>
      <t>0间/天*15元/天/间*30天</t>
    </r>
    <phoneticPr fontId="3" type="noConversion"/>
  </si>
  <si>
    <t>水费</t>
  </si>
  <si>
    <t>暂估</t>
    <phoneticPr fontId="3" type="noConversion"/>
  </si>
  <si>
    <t>停车场租赁费</t>
  </si>
  <si>
    <t>车位租用50个，单价按300元/月</t>
  </si>
  <si>
    <t>洗涤费</t>
  </si>
  <si>
    <t>洗涤费按每间房每天20元计算
（170间*20元*30天）</t>
    <phoneticPr fontId="3" type="noConversion"/>
  </si>
  <si>
    <t>酒店易耗品</t>
  </si>
  <si>
    <t>拖鞋、牙膏、牙刷等一次性用品
（按10元/间/天计算）</t>
  </si>
  <si>
    <t>其他开支</t>
  </si>
  <si>
    <t>损耗、维修、维护、保养等费用</t>
  </si>
  <si>
    <t>酒店加盟管理费</t>
  </si>
  <si>
    <t>按四星级标准大约按营业额8%计算</t>
  </si>
  <si>
    <t>酒店每月开支合计约</t>
    <phoneticPr fontId="3" type="noConversion"/>
  </si>
  <si>
    <r>
      <t xml:space="preserve">   </t>
    </r>
    <r>
      <rPr>
        <b/>
        <sz val="14"/>
        <color indexed="8"/>
        <rFont val="宋体"/>
        <charset val="134"/>
      </rPr>
      <t xml:space="preserve">酒店投资约（装修及设备）3771万元。酒店每月营业额约213.8万元，酒店每月开支约131.9万元，酒店每月利润约81.9万元，酒店年利润约982.8万元，预计收回投资成本时间为3.84年。
再考虑一些不定因素在内，估计收回成本应在4.5年左右。                                         备注：                                                                                   1、酒店客房400元/间/天只是开业一年以内的房价，开业一年后预计上调10%,三年后预计再上调10%。                                      2、2016年中天凯悦酒店普通房间单价800至1000元。                                              3、房屋租赁时间、单价的调整：房屋租赁期限为8年，第1、2年按40元/平方/月，第3、4、5、6年每年按5%递增，第7、8年按第6年租赁单价不再递增，合同期满租赁单价根据市场另行协商。                                        </t>
    </r>
    <phoneticPr fontId="3" type="noConversion"/>
  </si>
  <si>
    <t>共</t>
    <phoneticPr fontId="3" type="noConversion"/>
  </si>
  <si>
    <t>附件二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</si>
</sst>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2"/>
      <color rgb="FFFF0000"/>
      <name val="宋体"/>
      <charset val="134"/>
    </font>
    <font>
      <b/>
      <sz val="14"/>
      <color indexed="8"/>
      <name val="宋体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A9" sqref="A9:F9"/>
    </sheetView>
  </sheetViews>
  <sheetFormatPr defaultRowHeight="14.4"/>
  <cols>
    <col min="1" max="1" width="30.44140625" customWidth="1"/>
    <col min="2" max="2" width="6.21875" customWidth="1"/>
    <col min="3" max="3" width="11.88671875" customWidth="1"/>
    <col min="4" max="4" width="14.88671875" customWidth="1"/>
    <col min="5" max="5" width="15.6640625" customWidth="1"/>
    <col min="6" max="6" width="67.6640625" customWidth="1"/>
  </cols>
  <sheetData>
    <row r="1" spans="1:6" ht="17.399999999999999">
      <c r="A1" s="19" t="s">
        <v>65</v>
      </c>
    </row>
    <row r="2" spans="1:6" ht="25.8">
      <c r="A2" s="16" t="s">
        <v>0</v>
      </c>
      <c r="B2" s="16"/>
      <c r="C2" s="16"/>
      <c r="D2" s="16"/>
      <c r="E2" s="16"/>
      <c r="F2" s="16"/>
    </row>
    <row r="3" spans="1:6" ht="32.4" customHeight="1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</row>
    <row r="4" spans="1:6" ht="28.05" customHeight="1">
      <c r="A4" s="17" t="s">
        <v>7</v>
      </c>
      <c r="B4" s="17"/>
      <c r="C4" s="17"/>
      <c r="D4" s="17"/>
      <c r="E4" s="17"/>
      <c r="F4" s="17"/>
    </row>
    <row r="5" spans="1:6" ht="25.8" customHeight="1">
      <c r="A5" s="3" t="s">
        <v>8</v>
      </c>
      <c r="B5" s="4" t="s">
        <v>9</v>
      </c>
      <c r="C5" s="4">
        <v>500</v>
      </c>
      <c r="D5" s="4">
        <v>20000</v>
      </c>
      <c r="E5" s="4">
        <f>C5*D5</f>
        <v>10000000</v>
      </c>
      <c r="F5" s="4" t="s">
        <v>10</v>
      </c>
    </row>
    <row r="6" spans="1:6" ht="25.8" customHeight="1">
      <c r="A6" s="3" t="s">
        <v>11</v>
      </c>
      <c r="B6" s="4" t="s">
        <v>9</v>
      </c>
      <c r="C6" s="4">
        <v>13428</v>
      </c>
      <c r="D6" s="4">
        <v>6250</v>
      </c>
      <c r="E6" s="4">
        <f>C6*D6</f>
        <v>83925000</v>
      </c>
      <c r="F6" s="5" t="s">
        <v>12</v>
      </c>
    </row>
    <row r="7" spans="1:6" ht="25.8" customHeight="1">
      <c r="A7" s="3" t="s">
        <v>13</v>
      </c>
      <c r="B7" s="4" t="s">
        <v>9</v>
      </c>
      <c r="C7" s="4">
        <v>720</v>
      </c>
      <c r="D7" s="4">
        <v>6250</v>
      </c>
      <c r="E7" s="4">
        <f>C7*D7</f>
        <v>4500000</v>
      </c>
      <c r="F7" s="4" t="s">
        <v>14</v>
      </c>
    </row>
    <row r="8" spans="1:6" ht="25.8" customHeight="1">
      <c r="A8" s="6" t="s">
        <v>15</v>
      </c>
      <c r="B8" s="1" t="s">
        <v>64</v>
      </c>
      <c r="C8" s="1">
        <f>SUM(C5:C7)</f>
        <v>14648</v>
      </c>
      <c r="D8" s="1"/>
      <c r="E8" s="1">
        <f>SUM(E5:E7)</f>
        <v>98425000</v>
      </c>
      <c r="F8" s="1"/>
    </row>
    <row r="9" spans="1:6" ht="34.799999999999997" customHeight="1">
      <c r="A9" s="18" t="s">
        <v>16</v>
      </c>
      <c r="B9" s="18"/>
      <c r="C9" s="18"/>
      <c r="D9" s="18"/>
      <c r="E9" s="18"/>
      <c r="F9" s="18"/>
    </row>
    <row r="10" spans="1:6" ht="28.05" customHeight="1">
      <c r="A10" s="17" t="s">
        <v>17</v>
      </c>
      <c r="B10" s="17"/>
      <c r="C10" s="17"/>
      <c r="D10" s="17"/>
      <c r="E10" s="17"/>
      <c r="F10" s="17"/>
    </row>
    <row r="11" spans="1:6" ht="29.4" customHeight="1">
      <c r="A11" s="3" t="s">
        <v>18</v>
      </c>
      <c r="B11" s="4" t="s">
        <v>9</v>
      </c>
      <c r="C11" s="4">
        <v>500</v>
      </c>
      <c r="D11" s="4">
        <v>4000</v>
      </c>
      <c r="E11" s="4">
        <f>C11*D11</f>
        <v>2000000</v>
      </c>
      <c r="F11" s="4"/>
    </row>
    <row r="12" spans="1:6" ht="28.2" customHeight="1">
      <c r="A12" s="3" t="s">
        <v>19</v>
      </c>
      <c r="B12" s="4" t="s">
        <v>20</v>
      </c>
      <c r="C12" s="4">
        <v>228</v>
      </c>
      <c r="D12" s="4">
        <v>150000</v>
      </c>
      <c r="E12" s="4">
        <f>C12*D12</f>
        <v>34200000</v>
      </c>
      <c r="F12" s="4" t="s">
        <v>21</v>
      </c>
    </row>
    <row r="13" spans="1:6" ht="28.2" customHeight="1">
      <c r="A13" s="3" t="s">
        <v>22</v>
      </c>
      <c r="B13" s="4" t="s">
        <v>9</v>
      </c>
      <c r="C13" s="4">
        <v>500</v>
      </c>
      <c r="D13" s="4">
        <v>2000</v>
      </c>
      <c r="E13" s="4">
        <f>C13*D13</f>
        <v>1000000</v>
      </c>
      <c r="F13" s="4"/>
    </row>
    <row r="14" spans="1:6" ht="25.8" customHeight="1">
      <c r="A14" s="3" t="s">
        <v>23</v>
      </c>
      <c r="B14" s="4"/>
      <c r="C14" s="4"/>
      <c r="D14" s="4"/>
      <c r="E14" s="4">
        <v>400000</v>
      </c>
      <c r="F14" s="4"/>
    </row>
    <row r="15" spans="1:6" ht="24.6" customHeight="1">
      <c r="A15" s="3" t="s">
        <v>24</v>
      </c>
      <c r="B15" s="4" t="s">
        <v>9</v>
      </c>
      <c r="C15" s="4">
        <v>220</v>
      </c>
      <c r="D15" s="4">
        <v>500</v>
      </c>
      <c r="E15" s="4">
        <v>110000</v>
      </c>
      <c r="F15" s="4"/>
    </row>
    <row r="16" spans="1:6" ht="21.6" customHeight="1">
      <c r="A16" s="6" t="s">
        <v>25</v>
      </c>
      <c r="B16" s="1"/>
      <c r="C16" s="1"/>
      <c r="D16" s="1"/>
      <c r="E16" s="1">
        <f>SUM(E11:E15)</f>
        <v>37710000</v>
      </c>
      <c r="F16" s="1"/>
    </row>
    <row r="17" spans="1:6" ht="28.05" customHeight="1">
      <c r="A17" s="17" t="s">
        <v>26</v>
      </c>
      <c r="B17" s="17"/>
      <c r="C17" s="17"/>
      <c r="D17" s="17"/>
      <c r="E17" s="17"/>
      <c r="F17" s="17"/>
    </row>
    <row r="18" spans="1:6" ht="38.4" customHeight="1">
      <c r="A18" s="7" t="s">
        <v>27</v>
      </c>
      <c r="B18" s="8" t="s">
        <v>28</v>
      </c>
      <c r="C18" s="4">
        <v>170</v>
      </c>
      <c r="D18" s="4">
        <v>400</v>
      </c>
      <c r="E18" s="4">
        <f t="shared" ref="E18:E28" si="0">C18*D18</f>
        <v>68000</v>
      </c>
      <c r="F18" s="5" t="s">
        <v>29</v>
      </c>
    </row>
    <row r="19" spans="1:6" ht="24.6" customHeight="1">
      <c r="A19" s="3" t="s">
        <v>30</v>
      </c>
      <c r="B19" s="8" t="s">
        <v>31</v>
      </c>
      <c r="C19" s="4">
        <v>30</v>
      </c>
      <c r="D19" s="4">
        <v>68000</v>
      </c>
      <c r="E19" s="4">
        <f t="shared" si="0"/>
        <v>2040000</v>
      </c>
      <c r="F19" s="4" t="s">
        <v>32</v>
      </c>
    </row>
    <row r="20" spans="1:6" ht="24.6" customHeight="1">
      <c r="A20" s="3" t="s">
        <v>33</v>
      </c>
      <c r="B20" s="8" t="s">
        <v>31</v>
      </c>
      <c r="C20" s="4"/>
      <c r="D20" s="4"/>
      <c r="E20" s="4">
        <v>30000</v>
      </c>
      <c r="F20" s="4"/>
    </row>
    <row r="21" spans="1:6" ht="24.6" customHeight="1">
      <c r="A21" s="6" t="s">
        <v>34</v>
      </c>
      <c r="B21" s="1" t="s">
        <v>31</v>
      </c>
      <c r="C21" s="1"/>
      <c r="D21" s="1"/>
      <c r="E21" s="1">
        <f>SUM(E18:E20)</f>
        <v>2138000</v>
      </c>
      <c r="F21" s="1"/>
    </row>
    <row r="22" spans="1:6" ht="29.4" customHeight="1">
      <c r="A22" s="17" t="s">
        <v>35</v>
      </c>
      <c r="B22" s="17"/>
      <c r="C22" s="17"/>
      <c r="D22" s="17"/>
      <c r="E22" s="17"/>
      <c r="F22" s="17"/>
    </row>
    <row r="23" spans="1:6" ht="25.8" customHeight="1">
      <c r="A23" s="7" t="s">
        <v>36</v>
      </c>
      <c r="B23" s="4" t="s">
        <v>31</v>
      </c>
      <c r="C23" s="4">
        <v>500</v>
      </c>
      <c r="D23" s="4">
        <v>150</v>
      </c>
      <c r="E23" s="4">
        <f t="shared" si="0"/>
        <v>75000</v>
      </c>
      <c r="F23" s="9" t="s">
        <v>37</v>
      </c>
    </row>
    <row r="24" spans="1:6" ht="21.6" customHeight="1">
      <c r="A24" s="3" t="s">
        <v>38</v>
      </c>
      <c r="B24" s="4" t="s">
        <v>31</v>
      </c>
      <c r="C24" s="4">
        <v>13428</v>
      </c>
      <c r="D24" s="4">
        <v>40</v>
      </c>
      <c r="E24" s="4">
        <f t="shared" si="0"/>
        <v>537120</v>
      </c>
      <c r="F24" s="12" t="s">
        <v>39</v>
      </c>
    </row>
    <row r="25" spans="1:6" ht="21.6" customHeight="1">
      <c r="A25" s="7" t="s">
        <v>40</v>
      </c>
      <c r="B25" s="4" t="s">
        <v>31</v>
      </c>
      <c r="C25" s="4">
        <v>720</v>
      </c>
      <c r="D25" s="4">
        <v>40</v>
      </c>
      <c r="E25" s="4">
        <f t="shared" si="0"/>
        <v>28800</v>
      </c>
      <c r="F25" s="13"/>
    </row>
    <row r="26" spans="1:6" ht="21" customHeight="1">
      <c r="A26" s="3" t="s">
        <v>41</v>
      </c>
      <c r="B26" s="4" t="s">
        <v>31</v>
      </c>
      <c r="C26" s="4">
        <v>50</v>
      </c>
      <c r="D26" s="4">
        <v>3000</v>
      </c>
      <c r="E26" s="4">
        <f t="shared" si="0"/>
        <v>150000</v>
      </c>
      <c r="F26" s="4" t="s">
        <v>42</v>
      </c>
    </row>
    <row r="27" spans="1:6" ht="21" customHeight="1">
      <c r="A27" s="3" t="s">
        <v>43</v>
      </c>
      <c r="B27" s="10" t="s">
        <v>31</v>
      </c>
      <c r="C27" s="4">
        <v>50</v>
      </c>
      <c r="D27" s="4">
        <v>600</v>
      </c>
      <c r="E27" s="4">
        <f t="shared" si="0"/>
        <v>30000</v>
      </c>
      <c r="F27" s="4" t="s">
        <v>44</v>
      </c>
    </row>
    <row r="28" spans="1:6" ht="21" customHeight="1">
      <c r="A28" s="3" t="s">
        <v>45</v>
      </c>
      <c r="B28" s="4" t="s">
        <v>31</v>
      </c>
      <c r="C28" s="4">
        <v>14648</v>
      </c>
      <c r="D28" s="4">
        <v>3</v>
      </c>
      <c r="E28" s="4">
        <f t="shared" si="0"/>
        <v>43944</v>
      </c>
      <c r="F28" s="4" t="s">
        <v>46</v>
      </c>
    </row>
    <row r="29" spans="1:6" ht="21" customHeight="1">
      <c r="A29" s="11" t="s">
        <v>47</v>
      </c>
      <c r="B29" s="4" t="s">
        <v>48</v>
      </c>
      <c r="C29" s="4">
        <v>1</v>
      </c>
      <c r="D29" s="11"/>
      <c r="E29" s="4">
        <v>76500</v>
      </c>
      <c r="F29" s="4" t="s">
        <v>49</v>
      </c>
    </row>
    <row r="30" spans="1:6" ht="21" customHeight="1">
      <c r="A30" s="11" t="s">
        <v>50</v>
      </c>
      <c r="B30" s="4" t="s">
        <v>48</v>
      </c>
      <c r="C30" s="4">
        <v>1</v>
      </c>
      <c r="D30" s="11"/>
      <c r="E30" s="4">
        <v>20000</v>
      </c>
      <c r="F30" s="4" t="s">
        <v>51</v>
      </c>
    </row>
    <row r="31" spans="1:6" ht="21" customHeight="1">
      <c r="A31" s="11" t="s">
        <v>52</v>
      </c>
      <c r="B31" s="4" t="s">
        <v>31</v>
      </c>
      <c r="C31" s="4">
        <v>50</v>
      </c>
      <c r="D31" s="4">
        <v>300</v>
      </c>
      <c r="E31" s="4">
        <v>15000</v>
      </c>
      <c r="F31" s="4" t="s">
        <v>53</v>
      </c>
    </row>
    <row r="32" spans="1:6" ht="31.8" customHeight="1">
      <c r="A32" s="11" t="s">
        <v>54</v>
      </c>
      <c r="B32" s="4" t="s">
        <v>48</v>
      </c>
      <c r="C32" s="4">
        <v>1</v>
      </c>
      <c r="D32" s="11"/>
      <c r="E32" s="4">
        <v>102000</v>
      </c>
      <c r="F32" s="5" t="s">
        <v>55</v>
      </c>
    </row>
    <row r="33" spans="1:6" ht="29.4" customHeight="1">
      <c r="A33" s="11" t="s">
        <v>56</v>
      </c>
      <c r="B33" s="4" t="s">
        <v>48</v>
      </c>
      <c r="C33" s="4"/>
      <c r="D33" s="11"/>
      <c r="E33" s="4">
        <v>51000</v>
      </c>
      <c r="F33" s="5" t="s">
        <v>57</v>
      </c>
    </row>
    <row r="34" spans="1:6" ht="20.399999999999999" customHeight="1">
      <c r="A34" s="3" t="s">
        <v>58</v>
      </c>
      <c r="B34" s="4" t="s">
        <v>31</v>
      </c>
      <c r="C34" s="4"/>
      <c r="D34" s="4"/>
      <c r="E34" s="4">
        <v>20000</v>
      </c>
      <c r="F34" s="4" t="s">
        <v>59</v>
      </c>
    </row>
    <row r="35" spans="1:6" ht="24" customHeight="1">
      <c r="A35" s="3" t="s">
        <v>60</v>
      </c>
      <c r="B35" s="4" t="s">
        <v>31</v>
      </c>
      <c r="C35" s="4"/>
      <c r="D35" s="4"/>
      <c r="E35" s="4">
        <v>170000</v>
      </c>
      <c r="F35" s="4" t="s">
        <v>61</v>
      </c>
    </row>
    <row r="36" spans="1:6" ht="21.6" customHeight="1">
      <c r="A36" s="6" t="s">
        <v>62</v>
      </c>
      <c r="B36" s="1"/>
      <c r="C36" s="1"/>
      <c r="D36" s="1"/>
      <c r="E36" s="1">
        <f>SUM(E23:E35)</f>
        <v>1319364</v>
      </c>
      <c r="F36" s="1"/>
    </row>
    <row r="37" spans="1:6" ht="145.19999999999999" customHeight="1">
      <c r="A37" s="14" t="s">
        <v>63</v>
      </c>
      <c r="B37" s="15"/>
      <c r="C37" s="15"/>
      <c r="D37" s="15"/>
      <c r="E37" s="15"/>
      <c r="F37" s="15"/>
    </row>
  </sheetData>
  <mergeCells count="8">
    <mergeCell ref="F24:F25"/>
    <mergeCell ref="A37:F37"/>
    <mergeCell ref="A2:F2"/>
    <mergeCell ref="A4:F4"/>
    <mergeCell ref="A9:F9"/>
    <mergeCell ref="A10:F10"/>
    <mergeCell ref="A17:F17"/>
    <mergeCell ref="A22:F22"/>
  </mergeCells>
  <phoneticPr fontId="2" type="noConversion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2016-01-14T07:37:39Z</cp:lastPrinted>
  <dcterms:created xsi:type="dcterms:W3CDTF">2016-01-14T07:26:35Z</dcterms:created>
  <dcterms:modified xsi:type="dcterms:W3CDTF">2016-01-14T08:08:29Z</dcterms:modified>
</cp:coreProperties>
</file>